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F13" i="2"/>
  <c r="F17" i="2"/>
  <c r="F14" i="2"/>
  <c r="F20" i="2"/>
  <c r="F19" i="2"/>
  <c r="F21" i="2"/>
  <c r="F18" i="2"/>
  <c r="F16" i="2"/>
  <c r="B9" i="2" l="1"/>
  <c r="C9" i="2" s="1"/>
  <c r="D9" i="2" s="1"/>
  <c r="E9" i="2" s="1"/>
  <c r="F16" i="1" l="1"/>
  <c r="F13" i="1"/>
  <c r="F11" i="1"/>
  <c r="F20" i="1"/>
  <c r="F23" i="1"/>
  <c r="F22" i="1"/>
  <c r="F19" i="1"/>
  <c r="B9" i="1" l="1"/>
  <c r="C9" i="1" s="1"/>
  <c r="D9" i="1" s="1"/>
  <c r="E9" i="1" s="1"/>
</calcChain>
</file>

<file path=xl/sharedStrings.xml><?xml version="1.0" encoding="utf-8"?>
<sst xmlns="http://schemas.openxmlformats.org/spreadsheetml/2006/main" count="150" uniqueCount="100">
  <si>
    <t>Министарство пољопривреде, шумарства и водопривреде, Агенција за аграрна плаћања Републике Српске</t>
  </si>
  <si>
    <t>(у смислу Закона о јавним набавкама)</t>
  </si>
  <si>
    <t>Р.б</t>
  </si>
  <si>
    <t>Врста посла</t>
  </si>
  <si>
    <t>Добављач</t>
  </si>
  <si>
    <t>Уговор</t>
  </si>
  <si>
    <t>Врста  проведеног поступка према ЗЈН-а</t>
  </si>
  <si>
    <t>Датум уговора</t>
  </si>
  <si>
    <t>Уговорена вриједност</t>
  </si>
  <si>
    <t>Набавке које се односе на расходе: канцеларијског материјала, горива, текућег одржавања, разних врста услуга итд.</t>
  </si>
  <si>
    <t>Kанцеларијске потрепштине</t>
  </si>
  <si>
    <t>директни</t>
  </si>
  <si>
    <t>1.1.</t>
  </si>
  <si>
    <t>Канцеларијске потрепштине</t>
  </si>
  <si>
    <t>директни-истоврсна роба</t>
  </si>
  <si>
    <t>Тонери</t>
  </si>
  <si>
    <t>Aуто гуме за возила</t>
  </si>
  <si>
    <t>АЦ ,,МЕРКУР" Бања Лука</t>
  </si>
  <si>
    <t>Штампачи и компј.опрема</t>
  </si>
  <si>
    <t>,,Визија комуникације"доо Бања Лука</t>
  </si>
  <si>
    <t>Одржавање и поправка компјутерске опреме</t>
  </si>
  <si>
    <t>Канцеларијски материјал</t>
  </si>
  <si>
    <t>Центар за проф.рех. и запошљавање инвалида</t>
  </si>
  <si>
    <t>1.000,00</t>
  </si>
  <si>
    <t>резервисани уговор</t>
  </si>
  <si>
    <t>Одржавање возила</t>
  </si>
  <si>
    <t>Осигурање радника и возила</t>
  </si>
  <si>
    <t>Нафта и дестилати</t>
  </si>
  <si>
    <t>Нестро петрол ад 
Бања лука</t>
  </si>
  <si>
    <t>9.1.</t>
  </si>
  <si>
    <t>Хотелске услуге</t>
  </si>
  <si>
    <t>ЂОКИЋ Бијељина</t>
  </si>
  <si>
    <t>10.1.</t>
  </si>
  <si>
    <t>разни</t>
  </si>
  <si>
    <t>рачуни</t>
  </si>
  <si>
    <t>Поштанске услуге</t>
  </si>
  <si>
    <t>Предузеће за пошт.саобраћај РС</t>
  </si>
  <si>
    <t>јавни позив,услуге из Анекса 2 ЗЈН</t>
  </si>
  <si>
    <t>Јавне набавке у 2024. години</t>
  </si>
  <si>
    <t>02.12.2024.</t>
  </si>
  <si>
    <t>СП ,,БИРОМАРК" Бања Лука</t>
  </si>
  <si>
    <t>28.10.2024.</t>
  </si>
  <si>
    <t>2.998,50</t>
  </si>
  <si>
    <t>4.322,00</t>
  </si>
  <si>
    <t>69.999,00</t>
  </si>
  <si>
    <t>19.08.2024.</t>
  </si>
  <si>
    <t>16.08.2024.</t>
  </si>
  <si>
    <t>5.163,24</t>
  </si>
  <si>
    <t>30.04.2024.</t>
  </si>
  <si>
    <t>4.000,00</t>
  </si>
  <si>
    <t>,,КОВАЧЕВИЋ" доо Бања Лука</t>
  </si>
  <si>
    <t>12.03.2024.</t>
  </si>
  <si>
    <t>2.270.00</t>
  </si>
  <si>
    <t xml:space="preserve"> ,,ГАТАРИЋ"ДОО Дервента</t>
  </si>
  <si>
    <t>20.02.2024.</t>
  </si>
  <si>
    <t>5.903.50</t>
  </si>
  <si>
    <t xml:space="preserve">  ,,ГАТАРИЋ" ДОО Дервента</t>
  </si>
  <si>
    <t>2.998,09</t>
  </si>
  <si>
    <t>19.02.2024.</t>
  </si>
  <si>
    <t>5.973,02</t>
  </si>
  <si>
    <t>05.02.2024.</t>
  </si>
  <si>
    <t>2.557,30</t>
  </si>
  <si>
    <t>Дунав осигурање Бања Лука</t>
  </si>
  <si>
    <t>01.02.2024.</t>
  </si>
  <si>
    <t>2.036.52</t>
  </si>
  <si>
    <t>30.01.2024.</t>
  </si>
  <si>
    <t xml:space="preserve">Износ ситуације са ПДВ-ОМ </t>
  </si>
  <si>
    <t>Јавне набавке у 2025. години</t>
  </si>
  <si>
    <t>17.02.2025.</t>
  </si>
  <si>
    <t>5.997.89</t>
  </si>
  <si>
    <t>СП ,,БИРОМАРК" Бања ЛукаА</t>
  </si>
  <si>
    <t>5.11.2025.</t>
  </si>
  <si>
    <t>3.997.09</t>
  </si>
  <si>
    <t>Тонери за штампаче</t>
  </si>
  <si>
    <t>"Визија Комуникације" д.о.о. Бања Лука</t>
  </si>
  <si>
    <t>10.02.2025.</t>
  </si>
  <si>
    <t>5.990.00</t>
  </si>
  <si>
    <t>"НЕСТРО ПЕТРОЛ" А.Д. Бања Лука</t>
  </si>
  <si>
    <t>30.07.2025.</t>
  </si>
  <si>
    <t>5.284.00</t>
  </si>
  <si>
    <t>27.11.2025.</t>
  </si>
  <si>
    <t>4.569.00</t>
  </si>
  <si>
    <t>директни - истоврсна роба</t>
  </si>
  <si>
    <t>Канцеларијске и рачунарске машине</t>
  </si>
  <si>
    <t>13.03.2025.</t>
  </si>
  <si>
    <t>2.559.00</t>
  </si>
  <si>
    <t>Услуге осигурања од несрећа</t>
  </si>
  <si>
    <t>"Дунав осигурање" а.д. Бања Лука</t>
  </si>
  <si>
    <t>15.01.2025.</t>
  </si>
  <si>
    <t>2.192.85</t>
  </si>
  <si>
    <t>УР "Ђокић" Бијељина</t>
  </si>
  <si>
    <t>29.05.2025..</t>
  </si>
  <si>
    <t>4.000.00</t>
  </si>
  <si>
    <t>Одржавање и поправка возила</t>
  </si>
  <si>
    <t>Аутосервис "Ковачевић"</t>
  </si>
  <si>
    <t>05.02.2025.</t>
  </si>
  <si>
    <t>2.388.00</t>
  </si>
  <si>
    <t>Одржавање и поправка рачунарске опреме</t>
  </si>
  <si>
    <t>08.03.2025.</t>
  </si>
  <si>
    <t>4.980.00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</si>
</sst>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38"/>
    </font>
    <font>
      <sz val="9"/>
      <name val="Arial"/>
      <family val="2"/>
      <charset val="204"/>
    </font>
    <font>
      <b/>
      <sz val="9"/>
      <name val="Arial"/>
      <family val="2"/>
      <charset val="238"/>
    </font>
    <font>
      <sz val="7"/>
      <name val="Arial"/>
      <family val="2"/>
      <charset val="204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8" fillId="0" borderId="1" xfId="0" applyFont="1" applyFill="1" applyBorder="1" applyAlignment="1">
      <alignment wrapText="1"/>
    </xf>
    <xf numFmtId="164" fontId="8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/>
    </xf>
    <xf numFmtId="164" fontId="8" fillId="0" borderId="0" xfId="0" applyNumberFormat="1" applyFont="1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6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164" fontId="8" fillId="0" borderId="2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E14" sqref="E14"/>
    </sheetView>
  </sheetViews>
  <sheetFormatPr defaultRowHeight="15" x14ac:dyDescent="0.25"/>
  <cols>
    <col min="1" max="1" width="5.42578125" customWidth="1"/>
    <col min="2" max="2" width="23" customWidth="1"/>
    <col min="3" max="3" width="25.140625" bestFit="1" customWidth="1"/>
    <col min="4" max="4" width="11.140625" customWidth="1"/>
    <col min="5" max="5" width="12.85546875" customWidth="1"/>
    <col min="6" max="6" width="12.5703125" customWidth="1"/>
    <col min="7" max="7" width="29.85546875" customWidth="1"/>
  </cols>
  <sheetData>
    <row r="1" spans="1:7" x14ac:dyDescent="0.25">
      <c r="A1" s="56" t="s">
        <v>0</v>
      </c>
      <c r="B1" s="56"/>
      <c r="C1" s="56"/>
      <c r="D1" s="56"/>
      <c r="E1" s="56"/>
      <c r="F1" s="56"/>
      <c r="G1" s="56"/>
    </row>
    <row r="2" spans="1:7" x14ac:dyDescent="0.25">
      <c r="A2" s="4"/>
      <c r="B2" s="5"/>
      <c r="C2" s="5"/>
      <c r="D2" s="5"/>
      <c r="E2" s="5"/>
      <c r="F2" s="5"/>
      <c r="G2" s="6"/>
    </row>
    <row r="3" spans="1:7" ht="15.75" x14ac:dyDescent="0.25">
      <c r="A3" s="57" t="s">
        <v>38</v>
      </c>
      <c r="B3" s="57"/>
      <c r="C3" s="57"/>
      <c r="D3" s="57"/>
      <c r="E3" s="57"/>
      <c r="F3" s="57"/>
      <c r="G3" s="57"/>
    </row>
    <row r="4" spans="1:7" x14ac:dyDescent="0.25">
      <c r="A4" s="58" t="s">
        <v>1</v>
      </c>
      <c r="B4" s="58"/>
      <c r="C4" s="58"/>
      <c r="D4" s="58"/>
      <c r="E4" s="58"/>
      <c r="F4" s="58"/>
      <c r="G4" s="58"/>
    </row>
    <row r="5" spans="1:7" x14ac:dyDescent="0.25">
      <c r="A5" s="6"/>
      <c r="G5" s="7"/>
    </row>
    <row r="6" spans="1:7" x14ac:dyDescent="0.25">
      <c r="A6" s="59" t="s">
        <v>2</v>
      </c>
      <c r="B6" s="62" t="s">
        <v>3</v>
      </c>
      <c r="C6" s="65" t="s">
        <v>4</v>
      </c>
      <c r="D6" s="66" t="s">
        <v>5</v>
      </c>
      <c r="E6" s="66"/>
      <c r="F6" s="67" t="s">
        <v>66</v>
      </c>
      <c r="G6" s="62" t="s">
        <v>6</v>
      </c>
    </row>
    <row r="7" spans="1:7" x14ac:dyDescent="0.25">
      <c r="A7" s="60"/>
      <c r="B7" s="63"/>
      <c r="C7" s="60"/>
      <c r="D7" s="70" t="s">
        <v>7</v>
      </c>
      <c r="E7" s="48" t="s">
        <v>8</v>
      </c>
      <c r="F7" s="68"/>
      <c r="G7" s="63"/>
    </row>
    <row r="8" spans="1:7" x14ac:dyDescent="0.25">
      <c r="A8" s="61"/>
      <c r="B8" s="64"/>
      <c r="C8" s="61"/>
      <c r="D8" s="70"/>
      <c r="E8" s="48"/>
      <c r="F8" s="69"/>
      <c r="G8" s="64"/>
    </row>
    <row r="9" spans="1:7" x14ac:dyDescent="0.25">
      <c r="A9" s="8">
        <v>1</v>
      </c>
      <c r="B9" s="8">
        <f>A9+1</f>
        <v>2</v>
      </c>
      <c r="C9" s="8">
        <f>B9+1</f>
        <v>3</v>
      </c>
      <c r="D9" s="8">
        <f>C9+1</f>
        <v>4</v>
      </c>
      <c r="E9" s="8">
        <f>D9+1</f>
        <v>5</v>
      </c>
      <c r="F9" s="8"/>
      <c r="G9" s="8">
        <v>8</v>
      </c>
    </row>
    <row r="10" spans="1:7" x14ac:dyDescent="0.25">
      <c r="A10" s="49" t="s">
        <v>9</v>
      </c>
      <c r="B10" s="50"/>
      <c r="C10" s="50"/>
      <c r="D10" s="50"/>
      <c r="E10" s="50"/>
      <c r="F10" s="50"/>
      <c r="G10" s="51"/>
    </row>
    <row r="11" spans="1:7" ht="25.5" x14ac:dyDescent="0.25">
      <c r="A11" s="9">
        <v>1</v>
      </c>
      <c r="B11" s="10" t="s">
        <v>10</v>
      </c>
      <c r="C11" s="11" t="s">
        <v>53</v>
      </c>
      <c r="D11" s="12" t="s">
        <v>58</v>
      </c>
      <c r="E11" s="13" t="s">
        <v>59</v>
      </c>
      <c r="F11" s="52">
        <f>3948.35+6196.96+653.07+845.76</f>
        <v>11644.14</v>
      </c>
      <c r="G11" s="9" t="s">
        <v>11</v>
      </c>
    </row>
    <row r="12" spans="1:7" ht="25.5" x14ac:dyDescent="0.25">
      <c r="A12" s="9" t="s">
        <v>12</v>
      </c>
      <c r="B12" s="14" t="s">
        <v>13</v>
      </c>
      <c r="C12" s="11" t="s">
        <v>40</v>
      </c>
      <c r="D12" s="12" t="s">
        <v>41</v>
      </c>
      <c r="E12" s="13" t="s">
        <v>42</v>
      </c>
      <c r="F12" s="53"/>
      <c r="G12" s="9" t="s">
        <v>14</v>
      </c>
    </row>
    <row r="13" spans="1:7" ht="25.5" x14ac:dyDescent="0.25">
      <c r="A13" s="9">
        <v>2</v>
      </c>
      <c r="B13" s="14" t="s">
        <v>15</v>
      </c>
      <c r="C13" s="11" t="s">
        <v>53</v>
      </c>
      <c r="D13" s="12" t="s">
        <v>54</v>
      </c>
      <c r="E13" s="13" t="s">
        <v>55</v>
      </c>
      <c r="F13" s="15">
        <f>958.23+958.23+630.63+2522.17+1646.14+538.2</f>
        <v>7253.6</v>
      </c>
      <c r="G13" s="9" t="s">
        <v>11</v>
      </c>
    </row>
    <row r="14" spans="1:7" x14ac:dyDescent="0.25">
      <c r="A14" s="16">
        <v>3</v>
      </c>
      <c r="B14" s="17" t="s">
        <v>16</v>
      </c>
      <c r="C14" s="17" t="s">
        <v>17</v>
      </c>
      <c r="D14" s="17"/>
      <c r="E14" s="17"/>
      <c r="F14" s="18">
        <v>514.79999999999995</v>
      </c>
      <c r="G14" s="19" t="s">
        <v>34</v>
      </c>
    </row>
    <row r="15" spans="1:7" ht="26.25" x14ac:dyDescent="0.25">
      <c r="A15" s="16">
        <v>4</v>
      </c>
      <c r="B15" s="20" t="s">
        <v>18</v>
      </c>
      <c r="C15" s="17" t="s">
        <v>19</v>
      </c>
      <c r="D15" s="17" t="s">
        <v>60</v>
      </c>
      <c r="E15" s="17" t="s">
        <v>61</v>
      </c>
      <c r="F15" s="18">
        <v>2745.99</v>
      </c>
      <c r="G15" s="19" t="s">
        <v>11</v>
      </c>
    </row>
    <row r="16" spans="1:7" ht="26.25" x14ac:dyDescent="0.25">
      <c r="A16" s="16">
        <v>5</v>
      </c>
      <c r="B16" s="20" t="s">
        <v>20</v>
      </c>
      <c r="C16" s="17" t="s">
        <v>56</v>
      </c>
      <c r="D16" s="17" t="s">
        <v>54</v>
      </c>
      <c r="E16" s="17" t="s">
        <v>57</v>
      </c>
      <c r="F16" s="18">
        <f>386.1+513.29+590.51+1134.9+716.04+246.87</f>
        <v>3587.71</v>
      </c>
      <c r="G16" s="19" t="s">
        <v>11</v>
      </c>
    </row>
    <row r="17" spans="1:7" ht="26.25" x14ac:dyDescent="0.25">
      <c r="A17" s="16">
        <v>6</v>
      </c>
      <c r="B17" s="1" t="s">
        <v>21</v>
      </c>
      <c r="C17" s="1" t="s">
        <v>22</v>
      </c>
      <c r="D17" s="1" t="s">
        <v>65</v>
      </c>
      <c r="E17" s="21" t="s">
        <v>23</v>
      </c>
      <c r="F17" s="2">
        <v>1020.96</v>
      </c>
      <c r="G17" s="3" t="s">
        <v>24</v>
      </c>
    </row>
    <row r="18" spans="1:7" ht="26.25" x14ac:dyDescent="0.25">
      <c r="A18" s="16">
        <v>7</v>
      </c>
      <c r="B18" s="1" t="s">
        <v>25</v>
      </c>
      <c r="C18" s="1" t="s">
        <v>50</v>
      </c>
      <c r="D18" s="1" t="s">
        <v>51</v>
      </c>
      <c r="E18" s="1" t="s">
        <v>52</v>
      </c>
      <c r="F18" s="2">
        <v>2916</v>
      </c>
      <c r="G18" s="3" t="s">
        <v>11</v>
      </c>
    </row>
    <row r="19" spans="1:7" ht="26.25" x14ac:dyDescent="0.25">
      <c r="A19" s="16">
        <v>8</v>
      </c>
      <c r="B19" s="17" t="s">
        <v>26</v>
      </c>
      <c r="C19" s="17" t="s">
        <v>62</v>
      </c>
      <c r="D19" s="17" t="s">
        <v>63</v>
      </c>
      <c r="E19" s="22" t="s">
        <v>64</v>
      </c>
      <c r="F19" s="18">
        <f>1062.85+2121.57</f>
        <v>3184.42</v>
      </c>
      <c r="G19" s="19" t="s">
        <v>11</v>
      </c>
    </row>
    <row r="20" spans="1:7" ht="30" x14ac:dyDescent="0.25">
      <c r="A20" s="16">
        <v>9</v>
      </c>
      <c r="B20" s="22" t="s">
        <v>27</v>
      </c>
      <c r="C20" s="22" t="s">
        <v>28</v>
      </c>
      <c r="D20" s="22" t="s">
        <v>46</v>
      </c>
      <c r="E20" s="22" t="s">
        <v>47</v>
      </c>
      <c r="F20" s="54">
        <f>3268.14+14978.15+1440.7</f>
        <v>19686.990000000002</v>
      </c>
      <c r="G20" s="23" t="s">
        <v>11</v>
      </c>
    </row>
    <row r="21" spans="1:7" ht="30" x14ac:dyDescent="0.25">
      <c r="A21" s="16" t="s">
        <v>29</v>
      </c>
      <c r="B21" s="22" t="s">
        <v>27</v>
      </c>
      <c r="C21" s="22" t="s">
        <v>28</v>
      </c>
      <c r="D21" s="22" t="s">
        <v>39</v>
      </c>
      <c r="E21" s="22" t="s">
        <v>43</v>
      </c>
      <c r="F21" s="55"/>
      <c r="G21" s="23" t="s">
        <v>14</v>
      </c>
    </row>
    <row r="22" spans="1:7" x14ac:dyDescent="0.25">
      <c r="A22" s="16">
        <v>10</v>
      </c>
      <c r="B22" s="22" t="s">
        <v>30</v>
      </c>
      <c r="C22" s="22" t="s">
        <v>31</v>
      </c>
      <c r="D22" s="22" t="s">
        <v>48</v>
      </c>
      <c r="E22" s="22" t="s">
        <v>49</v>
      </c>
      <c r="F22" s="18">
        <f>4200</f>
        <v>4200</v>
      </c>
      <c r="G22" s="23" t="s">
        <v>11</v>
      </c>
    </row>
    <row r="23" spans="1:7" x14ac:dyDescent="0.25">
      <c r="A23" s="16" t="s">
        <v>32</v>
      </c>
      <c r="B23" s="22" t="s">
        <v>30</v>
      </c>
      <c r="C23" s="22" t="s">
        <v>33</v>
      </c>
      <c r="D23" s="22" t="s">
        <v>34</v>
      </c>
      <c r="E23" s="22"/>
      <c r="F23" s="18">
        <f>598.3+7180.93-4200</f>
        <v>3579.2300000000005</v>
      </c>
      <c r="G23" s="23" t="s">
        <v>34</v>
      </c>
    </row>
    <row r="24" spans="1:7" ht="30" x14ac:dyDescent="0.25">
      <c r="A24" s="16">
        <v>11</v>
      </c>
      <c r="B24" s="22" t="s">
        <v>35</v>
      </c>
      <c r="C24" s="22" t="s">
        <v>36</v>
      </c>
      <c r="D24" s="22" t="s">
        <v>45</v>
      </c>
      <c r="E24" s="22" t="s">
        <v>44</v>
      </c>
      <c r="F24" s="18">
        <v>67122.45</v>
      </c>
      <c r="G24" s="23" t="s">
        <v>37</v>
      </c>
    </row>
  </sheetData>
  <mergeCells count="14">
    <mergeCell ref="E7:E8"/>
    <mergeCell ref="A10:G10"/>
    <mergeCell ref="F11:F12"/>
    <mergeCell ref="F20:F21"/>
    <mergeCell ref="A1:G1"/>
    <mergeCell ref="A3:G3"/>
    <mergeCell ref="A4:G4"/>
    <mergeCell ref="A6:A8"/>
    <mergeCell ref="B6:B8"/>
    <mergeCell ref="C6:C8"/>
    <mergeCell ref="D6:E6"/>
    <mergeCell ref="F6:F8"/>
    <mergeCell ref="G6:G8"/>
    <mergeCell ref="D7:D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7" workbookViewId="0">
      <selection activeCell="A22" sqref="A22:XFD22"/>
    </sheetView>
  </sheetViews>
  <sheetFormatPr defaultRowHeight="15" x14ac:dyDescent="0.25"/>
  <cols>
    <col min="2" max="2" width="15" customWidth="1"/>
    <col min="3" max="3" width="15.5703125" customWidth="1"/>
    <col min="4" max="4" width="12.28515625" customWidth="1"/>
    <col min="5" max="5" width="15.7109375" customWidth="1"/>
    <col min="6" max="6" width="14.140625" customWidth="1"/>
    <col min="7" max="7" width="26.85546875" customWidth="1"/>
  </cols>
  <sheetData>
    <row r="1" spans="1:7" x14ac:dyDescent="0.25">
      <c r="A1" s="56" t="s">
        <v>0</v>
      </c>
      <c r="B1" s="56"/>
      <c r="C1" s="56"/>
      <c r="D1" s="56"/>
      <c r="E1" s="56"/>
      <c r="F1" s="56"/>
      <c r="G1" s="56"/>
    </row>
    <row r="2" spans="1:7" x14ac:dyDescent="0.25">
      <c r="A2" s="4"/>
      <c r="B2" s="5"/>
      <c r="C2" s="5"/>
      <c r="D2" s="5"/>
      <c r="E2" s="5"/>
      <c r="F2" s="5"/>
      <c r="G2" s="24"/>
    </row>
    <row r="3" spans="1:7" ht="15.75" x14ac:dyDescent="0.25">
      <c r="A3" s="57" t="s">
        <v>67</v>
      </c>
      <c r="B3" s="57"/>
      <c r="C3" s="57"/>
      <c r="D3" s="57"/>
      <c r="E3" s="57"/>
      <c r="F3" s="57"/>
      <c r="G3" s="57"/>
    </row>
    <row r="4" spans="1:7" x14ac:dyDescent="0.25">
      <c r="A4" s="58" t="s">
        <v>1</v>
      </c>
      <c r="B4" s="58"/>
      <c r="C4" s="58"/>
      <c r="D4" s="58"/>
      <c r="E4" s="58"/>
      <c r="F4" s="58"/>
      <c r="G4" s="58"/>
    </row>
    <row r="5" spans="1:7" x14ac:dyDescent="0.25">
      <c r="A5" s="24"/>
      <c r="G5" s="7"/>
    </row>
    <row r="6" spans="1:7" x14ac:dyDescent="0.25">
      <c r="A6" s="72" t="s">
        <v>2</v>
      </c>
      <c r="B6" s="75" t="s">
        <v>3</v>
      </c>
      <c r="C6" s="78" t="s">
        <v>4</v>
      </c>
      <c r="D6" s="79" t="s">
        <v>5</v>
      </c>
      <c r="E6" s="79"/>
      <c r="F6" s="75" t="s">
        <v>66</v>
      </c>
      <c r="G6" s="75" t="s">
        <v>6</v>
      </c>
    </row>
    <row r="7" spans="1:7" x14ac:dyDescent="0.25">
      <c r="A7" s="73"/>
      <c r="B7" s="76"/>
      <c r="C7" s="73"/>
      <c r="D7" s="80" t="s">
        <v>7</v>
      </c>
      <c r="E7" s="71" t="s">
        <v>8</v>
      </c>
      <c r="F7" s="76"/>
      <c r="G7" s="76"/>
    </row>
    <row r="8" spans="1:7" x14ac:dyDescent="0.25">
      <c r="A8" s="74"/>
      <c r="B8" s="77"/>
      <c r="C8" s="74"/>
      <c r="D8" s="80"/>
      <c r="E8" s="71"/>
      <c r="F8" s="77"/>
      <c r="G8" s="77"/>
    </row>
    <row r="9" spans="1:7" x14ac:dyDescent="0.25">
      <c r="A9" s="37">
        <v>1</v>
      </c>
      <c r="B9" s="37">
        <f>A9+1</f>
        <v>2</v>
      </c>
      <c r="C9" s="37">
        <f>B9+1</f>
        <v>3</v>
      </c>
      <c r="D9" s="37">
        <f>C9+1</f>
        <v>4</v>
      </c>
      <c r="E9" s="37">
        <f>D9+1</f>
        <v>5</v>
      </c>
      <c r="F9" s="37"/>
      <c r="G9" s="37">
        <v>8</v>
      </c>
    </row>
    <row r="10" spans="1:7" x14ac:dyDescent="0.25">
      <c r="A10" s="49" t="s">
        <v>9</v>
      </c>
      <c r="B10" s="50"/>
      <c r="C10" s="50"/>
      <c r="D10" s="50"/>
      <c r="E10" s="50"/>
      <c r="F10" s="50"/>
      <c r="G10" s="51"/>
    </row>
    <row r="11" spans="1:7" ht="38.25" x14ac:dyDescent="0.25">
      <c r="A11" s="38">
        <v>1</v>
      </c>
      <c r="B11" s="10" t="s">
        <v>10</v>
      </c>
      <c r="C11" s="39" t="s">
        <v>70</v>
      </c>
      <c r="D11" s="9" t="s">
        <v>68</v>
      </c>
      <c r="E11" s="46" t="s">
        <v>69</v>
      </c>
      <c r="F11" s="52">
        <f>11051.91</f>
        <v>11051.91</v>
      </c>
      <c r="G11" s="9" t="s">
        <v>11</v>
      </c>
    </row>
    <row r="12" spans="1:7" ht="38.25" x14ac:dyDescent="0.25">
      <c r="A12" s="38" t="s">
        <v>12</v>
      </c>
      <c r="B12" s="14" t="s">
        <v>13</v>
      </c>
      <c r="C12" s="39" t="s">
        <v>40</v>
      </c>
      <c r="D12" s="9" t="s">
        <v>71</v>
      </c>
      <c r="E12" s="46" t="s">
        <v>72</v>
      </c>
      <c r="F12" s="53"/>
      <c r="G12" s="9" t="s">
        <v>14</v>
      </c>
    </row>
    <row r="13" spans="1:7" ht="51" x14ac:dyDescent="0.25">
      <c r="A13" s="38">
        <v>2</v>
      </c>
      <c r="B13" s="14" t="s">
        <v>73</v>
      </c>
      <c r="C13" s="39" t="s">
        <v>74</v>
      </c>
      <c r="D13" s="9" t="s">
        <v>75</v>
      </c>
      <c r="E13" s="46" t="s">
        <v>76</v>
      </c>
      <c r="F13" s="44">
        <f>10690.29</f>
        <v>10690.29</v>
      </c>
      <c r="G13" s="9" t="s">
        <v>11</v>
      </c>
    </row>
    <row r="14" spans="1:7" ht="38.25" x14ac:dyDescent="0.25">
      <c r="A14" s="40">
        <v>3</v>
      </c>
      <c r="B14" s="30" t="s">
        <v>27</v>
      </c>
      <c r="C14" s="39" t="s">
        <v>77</v>
      </c>
      <c r="D14" s="11" t="s">
        <v>78</v>
      </c>
      <c r="E14" s="11" t="s">
        <v>79</v>
      </c>
      <c r="F14" s="54">
        <f>16186.85+2236.73</f>
        <v>18423.580000000002</v>
      </c>
      <c r="G14" s="11" t="s">
        <v>11</v>
      </c>
    </row>
    <row r="15" spans="1:7" ht="39" x14ac:dyDescent="0.25">
      <c r="A15" s="40">
        <v>3.1</v>
      </c>
      <c r="B15" s="41" t="s">
        <v>27</v>
      </c>
      <c r="C15" s="30" t="s">
        <v>77</v>
      </c>
      <c r="D15" s="11" t="s">
        <v>80</v>
      </c>
      <c r="E15" s="11" t="s">
        <v>81</v>
      </c>
      <c r="F15" s="55"/>
      <c r="G15" s="11" t="s">
        <v>82</v>
      </c>
    </row>
    <row r="16" spans="1:7" ht="51" x14ac:dyDescent="0.25">
      <c r="A16" s="40">
        <v>4</v>
      </c>
      <c r="B16" s="41" t="s">
        <v>83</v>
      </c>
      <c r="C16" s="39" t="s">
        <v>74</v>
      </c>
      <c r="D16" s="11" t="s">
        <v>84</v>
      </c>
      <c r="E16" s="11" t="s">
        <v>85</v>
      </c>
      <c r="F16" s="27">
        <f>2994.03</f>
        <v>2994.03</v>
      </c>
      <c r="G16" s="11" t="s">
        <v>11</v>
      </c>
    </row>
    <row r="17" spans="1:7" ht="39" customHeight="1" x14ac:dyDescent="0.25">
      <c r="A17" s="40">
        <v>9</v>
      </c>
      <c r="B17" s="42" t="s">
        <v>86</v>
      </c>
      <c r="C17" s="42" t="s">
        <v>87</v>
      </c>
      <c r="D17" s="29" t="s">
        <v>88</v>
      </c>
      <c r="E17" s="47" t="s">
        <v>89</v>
      </c>
      <c r="F17" s="45">
        <f>2236.4</f>
        <v>2236.4</v>
      </c>
      <c r="G17" s="29" t="s">
        <v>11</v>
      </c>
    </row>
    <row r="18" spans="1:7" ht="26.25" x14ac:dyDescent="0.25">
      <c r="A18" s="40">
        <v>10</v>
      </c>
      <c r="B18" s="43" t="s">
        <v>30</v>
      </c>
      <c r="C18" s="42" t="s">
        <v>90</v>
      </c>
      <c r="D18" s="29" t="s">
        <v>91</v>
      </c>
      <c r="E18" s="29" t="s">
        <v>92</v>
      </c>
      <c r="F18" s="45">
        <f>3900</f>
        <v>3900</v>
      </c>
      <c r="G18" s="29" t="s">
        <v>11</v>
      </c>
    </row>
    <row r="19" spans="1:7" ht="39" x14ac:dyDescent="0.25">
      <c r="A19" s="40">
        <v>11</v>
      </c>
      <c r="B19" s="30" t="s">
        <v>93</v>
      </c>
      <c r="C19" s="30" t="s">
        <v>94</v>
      </c>
      <c r="D19" s="11" t="s">
        <v>95</v>
      </c>
      <c r="E19" s="28" t="s">
        <v>96</v>
      </c>
      <c r="F19" s="27">
        <f>4131.5</f>
        <v>4131.5</v>
      </c>
      <c r="G19" s="11" t="s">
        <v>11</v>
      </c>
    </row>
    <row r="20" spans="1:7" ht="60" x14ac:dyDescent="0.25">
      <c r="A20" s="40">
        <v>12</v>
      </c>
      <c r="B20" s="25" t="s">
        <v>97</v>
      </c>
      <c r="C20" s="39" t="s">
        <v>74</v>
      </c>
      <c r="D20" s="28" t="s">
        <v>98</v>
      </c>
      <c r="E20" s="28" t="s">
        <v>99</v>
      </c>
      <c r="F20" s="27">
        <f>7263.71</f>
        <v>7263.71</v>
      </c>
      <c r="G20" s="28" t="s">
        <v>11</v>
      </c>
    </row>
    <row r="21" spans="1:7" ht="45" x14ac:dyDescent="0.25">
      <c r="A21" s="40">
        <v>13</v>
      </c>
      <c r="B21" s="25" t="s">
        <v>35</v>
      </c>
      <c r="C21" s="25" t="s">
        <v>36</v>
      </c>
      <c r="D21" s="28" t="s">
        <v>39</v>
      </c>
      <c r="E21" s="28" t="s">
        <v>43</v>
      </c>
      <c r="F21" s="26">
        <f>80457.63</f>
        <v>80457.63</v>
      </c>
      <c r="G21" s="28" t="s">
        <v>14</v>
      </c>
    </row>
    <row r="22" spans="1:7" ht="30" customHeight="1" x14ac:dyDescent="0.25">
      <c r="A22" s="31"/>
      <c r="B22" s="32"/>
      <c r="C22" s="32"/>
      <c r="D22" s="32"/>
      <c r="E22" s="33"/>
      <c r="F22" s="34"/>
      <c r="G22" s="35"/>
    </row>
    <row r="23" spans="1:7" x14ac:dyDescent="0.25">
      <c r="A23" s="31"/>
      <c r="B23" s="32"/>
      <c r="C23" s="32"/>
      <c r="D23" s="32"/>
      <c r="E23" s="33"/>
      <c r="F23" s="34"/>
      <c r="G23" s="35"/>
    </row>
    <row r="24" spans="1:7" x14ac:dyDescent="0.25">
      <c r="A24" s="31"/>
      <c r="B24" s="32"/>
      <c r="C24" s="32"/>
      <c r="D24" s="32"/>
      <c r="E24" s="32"/>
      <c r="F24" s="34"/>
      <c r="G24" s="35"/>
    </row>
    <row r="25" spans="1:7" x14ac:dyDescent="0.25">
      <c r="A25" s="31"/>
      <c r="B25" s="32"/>
      <c r="C25" s="32"/>
      <c r="D25" s="32"/>
      <c r="E25" s="32"/>
      <c r="F25" s="34"/>
      <c r="G25" s="35"/>
    </row>
    <row r="26" spans="1:7" x14ac:dyDescent="0.25">
      <c r="A26" s="31"/>
      <c r="B26" s="36"/>
      <c r="C26" s="32"/>
      <c r="D26" s="32"/>
      <c r="E26" s="32"/>
      <c r="F26" s="34"/>
      <c r="G26" s="35"/>
    </row>
  </sheetData>
  <mergeCells count="14">
    <mergeCell ref="F14:F15"/>
    <mergeCell ref="E7:E8"/>
    <mergeCell ref="A10:G10"/>
    <mergeCell ref="F11:F12"/>
    <mergeCell ref="A1:G1"/>
    <mergeCell ref="A3:G3"/>
    <mergeCell ref="A4:G4"/>
    <mergeCell ref="A6:A8"/>
    <mergeCell ref="B6:B8"/>
    <mergeCell ref="C6:C8"/>
    <mergeCell ref="D6:E6"/>
    <mergeCell ref="F6:F8"/>
    <mergeCell ref="G6:G8"/>
    <mergeCell ref="D7:D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5F825BA62D8D49B1F01721B04809F9" ma:contentTypeVersion="1" ma:contentTypeDescription="Create a new document." ma:contentTypeScope="" ma:versionID="f11246d3fea560d8608c7d3e89761f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1D40FDD-884E-4453-A08A-783E4EDD023C}"/>
</file>

<file path=customXml/itemProps2.xml><?xml version="1.0" encoding="utf-8"?>
<ds:datastoreItem xmlns:ds="http://schemas.openxmlformats.org/officeDocument/2006/customXml" ds:itemID="{4E35CBB9-3B2E-49B0-B42C-20CDD3F885DC}"/>
</file>

<file path=customXml/itemProps3.xml><?xml version="1.0" encoding="utf-8"?>
<ds:datastoreItem xmlns:ds="http://schemas.openxmlformats.org/officeDocument/2006/customXml" ds:itemID="{6B5E5F23-1556-4FDA-B8B9-0D8712731E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9ef79c85-8010-4982-830d-58ab74d97c69#Мјере 2025#JAVNE NABAVKE U 2025.</dc:title>
  <dc:creator/>
  <cp:lastModifiedBy/>
  <dcterms:created xsi:type="dcterms:W3CDTF">2015-06-05T18:17:20Z</dcterms:created>
  <dcterms:modified xsi:type="dcterms:W3CDTF">2026-01-28T13:10:19Z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0x010100DA5F825BA62D8D49B1F01721B04809F9</vt:lpwstr>
  </property>
</Properties>
</file>